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PP A" sheetId="1" r:id="rId1"/>
    <sheet name="APPB(1)" sheetId="2" state="hidden" r:id="rId2"/>
    <sheet name="APP B" sheetId="3" state="hidden" r:id="rId3"/>
  </sheets>
  <definedNames/>
  <calcPr fullCalcOnLoad="1"/>
</workbook>
</file>

<file path=xl/sharedStrings.xml><?xml version="1.0" encoding="utf-8"?>
<sst xmlns="http://schemas.openxmlformats.org/spreadsheetml/2006/main" count="110" uniqueCount="68">
  <si>
    <t>Corporate</t>
  </si>
  <si>
    <t>Environment</t>
  </si>
  <si>
    <t>Housing</t>
  </si>
  <si>
    <t>Social Services</t>
  </si>
  <si>
    <t>Preserved Rights</t>
  </si>
  <si>
    <t>Asylum Seekers</t>
  </si>
  <si>
    <t>Levies</t>
  </si>
  <si>
    <t>Premature Retirement Compensation</t>
  </si>
  <si>
    <t>Insurance Fund</t>
  </si>
  <si>
    <t>Base Budget Savings</t>
  </si>
  <si>
    <t>Remuneration Strategy</t>
  </si>
  <si>
    <t>Investment in IT</t>
  </si>
  <si>
    <t>Future of Wembley</t>
  </si>
  <si>
    <t>Total Budget Requirement</t>
  </si>
  <si>
    <t>Total Central Items</t>
  </si>
  <si>
    <t>HRA Recharges</t>
  </si>
  <si>
    <t>Civic Facility</t>
  </si>
  <si>
    <t>TOTAL</t>
  </si>
  <si>
    <t>Education</t>
  </si>
  <si>
    <t>Environmental</t>
  </si>
  <si>
    <t>Services</t>
  </si>
  <si>
    <t xml:space="preserve">Arts &amp; </t>
  </si>
  <si>
    <t>Libraries</t>
  </si>
  <si>
    <t>Social</t>
  </si>
  <si>
    <t>Central</t>
  </si>
  <si>
    <t>Items</t>
  </si>
  <si>
    <t>Other</t>
  </si>
  <si>
    <t>Budgets</t>
  </si>
  <si>
    <t>Total</t>
  </si>
  <si>
    <t>Latest Budget</t>
  </si>
  <si>
    <t>£'000</t>
  </si>
  <si>
    <t>Service Budgets</t>
  </si>
  <si>
    <t>Corporate Units</t>
  </si>
  <si>
    <t>Education, Arts and Libraries</t>
  </si>
  <si>
    <t>Other Budgets</t>
  </si>
  <si>
    <t>Others/Debt Charges/Interest Receipts</t>
  </si>
  <si>
    <t>Central Items</t>
  </si>
  <si>
    <t>Systems Development</t>
  </si>
  <si>
    <t>Deferred PRC Contributions</t>
  </si>
  <si>
    <t>Leasing</t>
  </si>
  <si>
    <t>Advertising and Sponsorship Income</t>
  </si>
  <si>
    <t>Neighbourhood Renewal</t>
  </si>
  <si>
    <t>Employers' Pension Fund Contribution</t>
  </si>
  <si>
    <t>Residual Community Development</t>
  </si>
  <si>
    <t>Contribution to Balances</t>
  </si>
  <si>
    <t>Budget</t>
  </si>
  <si>
    <t>Forecast</t>
  </si>
  <si>
    <t>Variance</t>
  </si>
  <si>
    <t>2003/2004 COUNCIL BUDGET FORECAST</t>
  </si>
  <si>
    <t>£000</t>
  </si>
  <si>
    <t>2004/2005 COUNCIL BUDGET</t>
  </si>
  <si>
    <t xml:space="preserve">Council 01.03.04 </t>
  </si>
  <si>
    <t>Middlesex House</t>
  </si>
  <si>
    <t>Capitalisation</t>
  </si>
  <si>
    <t>Prudential Regime</t>
  </si>
  <si>
    <t xml:space="preserve"> Virements</t>
  </si>
  <si>
    <t>Recruitment &amp; Retention</t>
  </si>
  <si>
    <t>School Crossing Patrol</t>
  </si>
  <si>
    <t>Civic Facility - Policy &amp; Regeneration</t>
  </si>
  <si>
    <t>BUDGET VIREMENTS - 2004/2005</t>
  </si>
  <si>
    <t>Lower NRF Grant figure</t>
  </si>
  <si>
    <t>Private Sector Housing - Surveyors</t>
  </si>
  <si>
    <t>Education Welfare Officers - Advisers and Psychologists</t>
  </si>
  <si>
    <t>Job Evaluation Staffing- Human Resources</t>
  </si>
  <si>
    <t>Latest Forecast</t>
  </si>
  <si>
    <t>Ward Working</t>
  </si>
  <si>
    <t>Balances B/Fwd</t>
  </si>
  <si>
    <t>Total Balances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</si>
</sst>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  <numFmt numFmtId="165" formatCode="#,##0;[Red]\(#,##0\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1" fillId="0" borderId="0" xfId="0" applyNumberFormat="1" applyFont="1" applyAlignment="1">
      <alignment horizontal="right" wrapText="1"/>
    </xf>
    <xf numFmtId="165" fontId="1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3" fillId="0" borderId="0" xfId="0" applyNumberFormat="1" applyFont="1" applyAlignment="1">
      <alignment horizontal="right"/>
    </xf>
    <xf numFmtId="165" fontId="4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Alignment="1" quotePrefix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165" fontId="4" fillId="0" borderId="4" xfId="0" applyNumberFormat="1" applyFont="1" applyBorder="1" applyAlignment="1">
      <alignment/>
    </xf>
    <xf numFmtId="165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workbookViewId="0" topLeftCell="A34">
      <selection activeCell="L41" sqref="L41"/>
    </sheetView>
  </sheetViews>
  <sheetFormatPr defaultColWidth="9.140625" defaultRowHeight="12.75"/>
  <cols>
    <col min="1" max="1" width="3.421875" style="7" customWidth="1"/>
    <col min="2" max="2" width="39.421875" style="7" customWidth="1"/>
    <col min="3" max="3" width="12.57421875" style="7" hidden="1" customWidth="1"/>
    <col min="4" max="5" width="1.7109375" style="7" hidden="1" customWidth="1"/>
    <col min="6" max="6" width="11.7109375" style="8" hidden="1" customWidth="1"/>
    <col min="7" max="7" width="1.7109375" style="7" hidden="1" customWidth="1"/>
    <col min="8" max="8" width="9.8515625" style="8" customWidth="1"/>
    <col min="9" max="9" width="1.7109375" style="7" customWidth="1"/>
    <col min="10" max="10" width="9.140625" style="7" customWidth="1"/>
    <col min="11" max="11" width="1.7109375" style="7" customWidth="1"/>
    <col min="12" max="16384" width="9.140625" style="7" customWidth="1"/>
  </cols>
  <sheetData>
    <row r="1" spans="1:12" ht="14.25" customHeight="1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3:12" s="9" customFormat="1" ht="25.5">
      <c r="C3" s="10" t="s">
        <v>51</v>
      </c>
      <c r="D3" s="10"/>
      <c r="F3" s="10" t="s">
        <v>55</v>
      </c>
      <c r="H3" s="10" t="s">
        <v>29</v>
      </c>
      <c r="J3" s="10" t="s">
        <v>64</v>
      </c>
      <c r="L3" s="28" t="s">
        <v>47</v>
      </c>
    </row>
    <row r="4" spans="3:12" s="9" customFormat="1" ht="12.75">
      <c r="C4" s="10"/>
      <c r="D4" s="10"/>
      <c r="F4" s="10"/>
      <c r="H4" s="10"/>
      <c r="L4" s="28"/>
    </row>
    <row r="5" spans="3:12" s="9" customFormat="1" ht="12.75">
      <c r="C5" s="11" t="s">
        <v>30</v>
      </c>
      <c r="D5" s="11"/>
      <c r="F5" s="11" t="s">
        <v>30</v>
      </c>
      <c r="H5" s="11" t="s">
        <v>30</v>
      </c>
      <c r="J5" s="28" t="s">
        <v>30</v>
      </c>
      <c r="L5" s="28" t="s">
        <v>30</v>
      </c>
    </row>
    <row r="6" spans="3:4" s="9" customFormat="1" ht="12.75">
      <c r="C6" s="11"/>
      <c r="D6" s="11"/>
    </row>
    <row r="7" spans="1:2" s="8" customFormat="1" ht="18" customHeight="1">
      <c r="A7" s="12" t="s">
        <v>31</v>
      </c>
      <c r="B7" s="12"/>
    </row>
    <row r="8" spans="2:12" s="8" customFormat="1" ht="15" customHeight="1">
      <c r="B8" s="8" t="s">
        <v>32</v>
      </c>
      <c r="C8" s="8">
        <v>23842</v>
      </c>
      <c r="F8" s="8">
        <f>166+64-21</f>
        <v>209</v>
      </c>
      <c r="H8" s="8">
        <f>SUM(C8:F8)</f>
        <v>24051</v>
      </c>
      <c r="J8" s="8">
        <v>24051</v>
      </c>
      <c r="L8" s="8">
        <f>SUM(J8-H8)</f>
        <v>0</v>
      </c>
    </row>
    <row r="9" spans="2:12" s="8" customFormat="1" ht="15" customHeight="1">
      <c r="B9" s="8" t="s">
        <v>33</v>
      </c>
      <c r="C9" s="8">
        <f>150362-16058+18855-662</f>
        <v>152497</v>
      </c>
      <c r="F9" s="8">
        <f>25-154</f>
        <v>-129</v>
      </c>
      <c r="H9" s="8">
        <v>152382</v>
      </c>
      <c r="J9" s="8">
        <v>152382</v>
      </c>
      <c r="L9" s="8">
        <f aca="true" t="shared" si="0" ref="L9:L20">SUM(J9-H9)</f>
        <v>0</v>
      </c>
    </row>
    <row r="10" spans="2:12" s="8" customFormat="1" ht="15" customHeight="1">
      <c r="B10" s="8" t="s">
        <v>1</v>
      </c>
      <c r="C10" s="8">
        <v>32501</v>
      </c>
      <c r="F10" s="8">
        <f>154</f>
        <v>154</v>
      </c>
      <c r="H10" s="8">
        <v>32411</v>
      </c>
      <c r="J10" s="8">
        <v>33117</v>
      </c>
      <c r="L10" s="8">
        <f t="shared" si="0"/>
        <v>706</v>
      </c>
    </row>
    <row r="11" spans="2:12" s="8" customFormat="1" ht="15" customHeight="1">
      <c r="B11" s="8" t="s">
        <v>2</v>
      </c>
      <c r="C11" s="8">
        <v>13586</v>
      </c>
      <c r="F11" s="8">
        <f>40</f>
        <v>40</v>
      </c>
      <c r="H11" s="8">
        <f>SUM(C11:F11)</f>
        <v>13626</v>
      </c>
      <c r="J11" s="8">
        <v>13626</v>
      </c>
      <c r="L11" s="8">
        <f t="shared" si="0"/>
        <v>0</v>
      </c>
    </row>
    <row r="12" spans="2:12" s="8" customFormat="1" ht="15" customHeight="1">
      <c r="B12" s="8" t="s">
        <v>3</v>
      </c>
      <c r="C12" s="8">
        <v>85362</v>
      </c>
      <c r="H12" s="8">
        <f>SUM(C12:F12)</f>
        <v>85362</v>
      </c>
      <c r="J12" s="8">
        <f>SUM(E12:H12)</f>
        <v>85362</v>
      </c>
      <c r="L12" s="8">
        <f t="shared" si="0"/>
        <v>0</v>
      </c>
    </row>
    <row r="13" spans="1:2" s="8" customFormat="1" ht="18" customHeight="1">
      <c r="A13" s="12" t="s">
        <v>34</v>
      </c>
      <c r="B13" s="12"/>
    </row>
    <row r="14" spans="2:12" s="8" customFormat="1" ht="15" customHeight="1">
      <c r="B14" s="8" t="s">
        <v>35</v>
      </c>
      <c r="C14" s="8">
        <f>21053+833+139+59+140+20+5+386+380</f>
        <v>23015</v>
      </c>
      <c r="H14" s="8">
        <f>SUM(C14:F14)</f>
        <v>23015</v>
      </c>
      <c r="J14" s="8">
        <f>SUM(E14:H14)</f>
        <v>23015</v>
      </c>
      <c r="L14" s="8">
        <f t="shared" si="0"/>
        <v>0</v>
      </c>
    </row>
    <row r="15" spans="2:12" s="8" customFormat="1" ht="15" customHeight="1">
      <c r="B15" s="8" t="s">
        <v>5</v>
      </c>
      <c r="C15" s="8">
        <v>250</v>
      </c>
      <c r="H15" s="13">
        <f>SUM(C15:F15)</f>
        <v>250</v>
      </c>
      <c r="J15" s="13">
        <f>SUM(E15:H15)</f>
        <v>250</v>
      </c>
      <c r="L15" s="8">
        <f t="shared" si="0"/>
        <v>0</v>
      </c>
    </row>
    <row r="16" spans="2:12" s="8" customFormat="1" ht="15" customHeight="1">
      <c r="B16" s="8" t="s">
        <v>53</v>
      </c>
      <c r="C16" s="14">
        <v>-350</v>
      </c>
      <c r="D16" s="14"/>
      <c r="H16" s="8">
        <f>SUM(C16:G16)</f>
        <v>-350</v>
      </c>
      <c r="J16" s="8">
        <f>SUM(E16:I16)</f>
        <v>-350</v>
      </c>
      <c r="L16" s="8">
        <f t="shared" si="0"/>
        <v>0</v>
      </c>
    </row>
    <row r="17" spans="2:12" s="8" customFormat="1" ht="15" customHeight="1">
      <c r="B17" s="8" t="s">
        <v>10</v>
      </c>
      <c r="C17" s="14">
        <v>1400</v>
      </c>
      <c r="D17" s="14"/>
      <c r="F17" s="8">
        <f>-40-25-64</f>
        <v>-129</v>
      </c>
      <c r="H17" s="8">
        <f>SUM(C17:G17)</f>
        <v>1271</v>
      </c>
      <c r="J17" s="8">
        <v>1271</v>
      </c>
      <c r="L17" s="8">
        <f t="shared" si="0"/>
        <v>0</v>
      </c>
    </row>
    <row r="18" spans="2:12" s="8" customFormat="1" ht="15" customHeight="1">
      <c r="B18" s="8" t="s">
        <v>12</v>
      </c>
      <c r="C18" s="8">
        <v>350</v>
      </c>
      <c r="D18" s="14"/>
      <c r="H18" s="8">
        <f>SUM(C18:G18)</f>
        <v>350</v>
      </c>
      <c r="J18" s="8">
        <f>SUM(E18:I18)</f>
        <v>350</v>
      </c>
      <c r="L18" s="8">
        <f t="shared" si="0"/>
        <v>0</v>
      </c>
    </row>
    <row r="19" spans="2:12" s="8" customFormat="1" ht="15" customHeight="1">
      <c r="B19" s="8" t="s">
        <v>54</v>
      </c>
      <c r="C19" s="14">
        <v>557</v>
      </c>
      <c r="D19" s="14"/>
      <c r="H19" s="8">
        <f>SUM(C19:G19)</f>
        <v>557</v>
      </c>
      <c r="J19" s="8">
        <f>SUM(E19:I19)</f>
        <v>557</v>
      </c>
      <c r="L19" s="8">
        <f t="shared" si="0"/>
        <v>0</v>
      </c>
    </row>
    <row r="20" spans="2:12" s="8" customFormat="1" ht="15" customHeight="1">
      <c r="B20" s="8" t="s">
        <v>11</v>
      </c>
      <c r="C20" s="8">
        <v>1100</v>
      </c>
      <c r="H20" s="15">
        <f>SUM(C20:G20)</f>
        <v>1100</v>
      </c>
      <c r="J20" s="15">
        <f>SUM(E20:I20)</f>
        <v>1100</v>
      </c>
      <c r="L20" s="15">
        <f t="shared" si="0"/>
        <v>0</v>
      </c>
    </row>
    <row r="21" spans="1:12" s="8" customFormat="1" ht="18" customHeight="1">
      <c r="A21" s="12" t="s">
        <v>17</v>
      </c>
      <c r="B21" s="12"/>
      <c r="C21" s="16">
        <f>SUM(C7:C20)</f>
        <v>334110</v>
      </c>
      <c r="D21" s="17"/>
      <c r="F21" s="16">
        <f>SUM(F7:F20)</f>
        <v>145</v>
      </c>
      <c r="G21" s="13"/>
      <c r="H21" s="12">
        <f>SUM(H8:H20)</f>
        <v>334025</v>
      </c>
      <c r="J21" s="12">
        <f>SUM(J8:J20)</f>
        <v>334731</v>
      </c>
      <c r="L21" s="12">
        <f>SUM(L8:L20)</f>
        <v>706</v>
      </c>
    </row>
    <row r="22" spans="1:2" s="8" customFormat="1" ht="18" customHeight="1">
      <c r="A22" s="12" t="s">
        <v>36</v>
      </c>
      <c r="B22" s="12"/>
    </row>
    <row r="23" spans="2:12" s="8" customFormat="1" ht="15" customHeight="1">
      <c r="B23" s="8" t="s">
        <v>6</v>
      </c>
      <c r="C23" s="8">
        <v>6343</v>
      </c>
      <c r="H23" s="8">
        <f>SUM(C23:G23)</f>
        <v>6343</v>
      </c>
      <c r="J23" s="8">
        <f>SUM(E23:I23)</f>
        <v>6343</v>
      </c>
      <c r="L23" s="8">
        <f>SUM(J23-H23)</f>
        <v>0</v>
      </c>
    </row>
    <row r="24" spans="2:12" s="8" customFormat="1" ht="15" customHeight="1">
      <c r="B24" s="8" t="s">
        <v>7</v>
      </c>
      <c r="C24" s="8">
        <v>4150</v>
      </c>
      <c r="H24" s="8">
        <f>SUM(C24:G24)</f>
        <v>4150</v>
      </c>
      <c r="J24" s="8">
        <v>4100</v>
      </c>
      <c r="L24" s="8">
        <f aca="true" t="shared" si="1" ref="L24:L33">SUM(J24-H24)</f>
        <v>-50</v>
      </c>
    </row>
    <row r="25" spans="2:12" s="8" customFormat="1" ht="15" customHeight="1">
      <c r="B25" s="8" t="s">
        <v>52</v>
      </c>
      <c r="C25" s="8">
        <v>355</v>
      </c>
      <c r="H25" s="8">
        <v>355</v>
      </c>
      <c r="J25" s="8">
        <v>355</v>
      </c>
      <c r="L25" s="8">
        <f t="shared" si="1"/>
        <v>0</v>
      </c>
    </row>
    <row r="26" spans="2:12" s="8" customFormat="1" ht="15" customHeight="1">
      <c r="B26" s="8" t="s">
        <v>38</v>
      </c>
      <c r="C26" s="8">
        <v>725</v>
      </c>
      <c r="H26" s="8">
        <f>SUM(C26:G26)</f>
        <v>725</v>
      </c>
      <c r="J26" s="8">
        <v>725</v>
      </c>
      <c r="L26" s="8">
        <f t="shared" si="1"/>
        <v>0</v>
      </c>
    </row>
    <row r="27" spans="2:12" s="8" customFormat="1" ht="15" customHeight="1">
      <c r="B27" s="8" t="s">
        <v>39</v>
      </c>
      <c r="C27" s="8">
        <v>-250</v>
      </c>
      <c r="H27" s="8">
        <f>SUM(C27:G27)</f>
        <v>-250</v>
      </c>
      <c r="J27" s="8">
        <v>-250</v>
      </c>
      <c r="L27" s="8">
        <f t="shared" si="1"/>
        <v>0</v>
      </c>
    </row>
    <row r="28" spans="2:12" s="8" customFormat="1" ht="15" customHeight="1">
      <c r="B28" s="8" t="s">
        <v>40</v>
      </c>
      <c r="C28" s="13">
        <v>-119</v>
      </c>
      <c r="D28" s="13"/>
      <c r="H28" s="8">
        <f>SUM(C28:G28)</f>
        <v>-119</v>
      </c>
      <c r="J28" s="8">
        <v>-15</v>
      </c>
      <c r="L28" s="8">
        <f t="shared" si="1"/>
        <v>104</v>
      </c>
    </row>
    <row r="29" spans="2:12" s="8" customFormat="1" ht="15" customHeight="1">
      <c r="B29" s="8" t="s">
        <v>41</v>
      </c>
      <c r="C29" s="18">
        <v>-2300</v>
      </c>
      <c r="D29" s="18"/>
      <c r="F29" s="8">
        <v>21</v>
      </c>
      <c r="H29" s="8">
        <f>SUM(C29:G29)</f>
        <v>-2279</v>
      </c>
      <c r="J29" s="8">
        <v>-2279</v>
      </c>
      <c r="L29" s="8">
        <f t="shared" si="1"/>
        <v>0</v>
      </c>
    </row>
    <row r="30" spans="2:12" s="8" customFormat="1" ht="15" customHeight="1">
      <c r="B30" s="8" t="s">
        <v>8</v>
      </c>
      <c r="C30" s="14">
        <v>1800</v>
      </c>
      <c r="D30" s="14"/>
      <c r="H30" s="8">
        <f>SUM(C30:G30)</f>
        <v>1800</v>
      </c>
      <c r="J30" s="8">
        <v>1800</v>
      </c>
      <c r="L30" s="8">
        <f t="shared" si="1"/>
        <v>0</v>
      </c>
    </row>
    <row r="31" spans="2:12" s="8" customFormat="1" ht="15" customHeight="1">
      <c r="B31" s="8" t="s">
        <v>26</v>
      </c>
      <c r="C31" s="14">
        <v>200</v>
      </c>
      <c r="D31" s="14"/>
      <c r="H31" s="8">
        <v>345</v>
      </c>
      <c r="J31" s="8">
        <v>313</v>
      </c>
      <c r="L31" s="8">
        <f t="shared" si="1"/>
        <v>-32</v>
      </c>
    </row>
    <row r="32" spans="2:12" s="8" customFormat="1" ht="14.25">
      <c r="B32" s="8" t="s">
        <v>65</v>
      </c>
      <c r="C32" s="8">
        <v>166</v>
      </c>
      <c r="F32" s="8">
        <v>-166</v>
      </c>
      <c r="H32" s="8">
        <v>230</v>
      </c>
      <c r="J32" s="8">
        <v>200</v>
      </c>
      <c r="L32" s="15">
        <f t="shared" si="1"/>
        <v>-30</v>
      </c>
    </row>
    <row r="33" spans="1:12" s="8" customFormat="1" ht="18" customHeight="1">
      <c r="A33" s="12" t="s">
        <v>14</v>
      </c>
      <c r="B33" s="12"/>
      <c r="C33" s="19">
        <f>SUM(C23:C32)</f>
        <v>11070</v>
      </c>
      <c r="D33" s="17"/>
      <c r="F33" s="19">
        <f>SUM(F23:F32)</f>
        <v>-145</v>
      </c>
      <c r="G33" s="13"/>
      <c r="H33" s="16">
        <f>SUM(H23:H32)</f>
        <v>11300</v>
      </c>
      <c r="J33" s="19">
        <f>SUM(J23:J32)</f>
        <v>11292</v>
      </c>
      <c r="L33" s="20">
        <f t="shared" si="1"/>
        <v>-8</v>
      </c>
    </row>
    <row r="34" spans="1:12" s="8" customFormat="1" ht="18" customHeight="1">
      <c r="A34" s="8" t="s">
        <v>44</v>
      </c>
      <c r="C34" s="8">
        <v>2090</v>
      </c>
      <c r="F34" s="20"/>
      <c r="G34" s="13"/>
      <c r="H34" s="20">
        <f>SUM(C34:G34)</f>
        <v>2090</v>
      </c>
      <c r="J34" s="20">
        <v>1392</v>
      </c>
      <c r="L34" s="20">
        <f>SUM(H34-J34)</f>
        <v>698</v>
      </c>
    </row>
    <row r="35" spans="1:12" s="8" customFormat="1" ht="18" customHeight="1">
      <c r="A35" s="12" t="s">
        <v>13</v>
      </c>
      <c r="B35" s="12"/>
      <c r="C35" s="19">
        <f>C21+C33+C34</f>
        <v>347270</v>
      </c>
      <c r="D35" s="17"/>
      <c r="F35" s="19">
        <f>F21+F33+F34</f>
        <v>0</v>
      </c>
      <c r="G35" s="13"/>
      <c r="H35" s="19">
        <v>347415</v>
      </c>
      <c r="J35" s="19">
        <v>347415</v>
      </c>
      <c r="K35" s="12"/>
      <c r="L35" s="19">
        <f>SUM(H35-J35)</f>
        <v>0</v>
      </c>
    </row>
    <row r="36" s="8" customFormat="1" ht="14.25"/>
    <row r="37" spans="1:10" s="12" customFormat="1" ht="17.25" customHeight="1">
      <c r="A37" s="12" t="s">
        <v>66</v>
      </c>
      <c r="H37" s="12">
        <v>1910</v>
      </c>
      <c r="J37" s="12">
        <v>2879</v>
      </c>
    </row>
    <row r="38" spans="1:10" s="8" customFormat="1" ht="17.25" customHeight="1">
      <c r="A38" s="8" t="s">
        <v>44</v>
      </c>
      <c r="H38" s="8">
        <v>2090</v>
      </c>
      <c r="J38" s="8">
        <v>1392</v>
      </c>
    </row>
    <row r="39" spans="1:10" s="12" customFormat="1" ht="17.25" customHeight="1" thickBot="1">
      <c r="A39" s="12" t="s">
        <v>67</v>
      </c>
      <c r="H39" s="29">
        <f>SUM(H37:H38)</f>
        <v>4000</v>
      </c>
      <c r="J39" s="29">
        <f>SUM(J37:J38)</f>
        <v>4271</v>
      </c>
    </row>
    <row r="40" ht="15" thickTop="1"/>
  </sheetData>
  <mergeCells count="1">
    <mergeCell ref="A1:L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&amp;R&amp;"Arial,Bold"APPENDIX A</oddHeader>
    <oddFooter>&amp;L&amp;8DM\Reports\2004\09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22">
      <selection activeCell="B34" sqref="B34"/>
    </sheetView>
  </sheetViews>
  <sheetFormatPr defaultColWidth="9.140625" defaultRowHeight="12.75"/>
  <cols>
    <col min="1" max="1" width="3.421875" style="7" customWidth="1"/>
    <col min="2" max="2" width="37.28125" style="7" customWidth="1"/>
    <col min="3" max="3" width="12.57421875" style="7" customWidth="1"/>
    <col min="4" max="4" width="1.7109375" style="7" customWidth="1"/>
    <col min="5" max="5" width="12.57421875" style="7" customWidth="1"/>
    <col min="6" max="6" width="1.7109375" style="7" customWidth="1"/>
    <col min="7" max="7" width="11.7109375" style="8" customWidth="1"/>
    <col min="8" max="8" width="1.7109375" style="7" customWidth="1"/>
    <col min="9" max="9" width="9.8515625" style="8" customWidth="1"/>
    <col min="10" max="10" width="1.7109375" style="7" customWidth="1"/>
    <col min="11" max="16384" width="9.140625" style="7" customWidth="1"/>
  </cols>
  <sheetData>
    <row r="1" spans="1:9" ht="14.25" customHeight="1">
      <c r="A1" s="30" t="s">
        <v>48</v>
      </c>
      <c r="B1" s="30"/>
      <c r="C1" s="30"/>
      <c r="D1" s="30"/>
      <c r="E1" s="30"/>
      <c r="F1" s="30"/>
      <c r="G1" s="30"/>
      <c r="H1" s="30"/>
      <c r="I1" s="30"/>
    </row>
    <row r="3" spans="3:9" s="9" customFormat="1" ht="12.75">
      <c r="C3" s="10" t="s">
        <v>45</v>
      </c>
      <c r="D3" s="10"/>
      <c r="E3" s="10" t="s">
        <v>46</v>
      </c>
      <c r="G3" s="10" t="s">
        <v>47</v>
      </c>
      <c r="I3" s="10"/>
    </row>
    <row r="4" spans="3:9" s="9" customFormat="1" ht="12.75">
      <c r="C4" s="10"/>
      <c r="D4" s="10"/>
      <c r="E4" s="10"/>
      <c r="G4" s="10"/>
      <c r="I4" s="10"/>
    </row>
    <row r="5" spans="3:9" s="9" customFormat="1" ht="12.75">
      <c r="C5" s="11" t="s">
        <v>30</v>
      </c>
      <c r="D5" s="11"/>
      <c r="E5" s="11" t="s">
        <v>30</v>
      </c>
      <c r="G5" s="11" t="s">
        <v>30</v>
      </c>
      <c r="I5" s="11"/>
    </row>
    <row r="6" spans="3:5" s="9" customFormat="1" ht="12.75">
      <c r="C6" s="11"/>
      <c r="D6" s="11"/>
      <c r="E6" s="11"/>
    </row>
    <row r="7" spans="1:2" s="8" customFormat="1" ht="18" customHeight="1">
      <c r="A7" s="12" t="s">
        <v>31</v>
      </c>
      <c r="B7" s="12"/>
    </row>
    <row r="8" spans="2:7" s="8" customFormat="1" ht="15" customHeight="1">
      <c r="B8" s="8" t="s">
        <v>32</v>
      </c>
      <c r="C8" s="8">
        <v>29055</v>
      </c>
      <c r="E8" s="8">
        <v>29055</v>
      </c>
      <c r="G8" s="8">
        <f>C8-E8</f>
        <v>0</v>
      </c>
    </row>
    <row r="9" spans="2:7" s="8" customFormat="1" ht="15" customHeight="1">
      <c r="B9" s="8" t="s">
        <v>33</v>
      </c>
      <c r="C9" s="8">
        <v>142053</v>
      </c>
      <c r="E9" s="8">
        <v>142053</v>
      </c>
      <c r="G9" s="8">
        <f>C9-E9</f>
        <v>0</v>
      </c>
    </row>
    <row r="10" spans="2:7" s="8" customFormat="1" ht="15" customHeight="1">
      <c r="B10" s="8" t="s">
        <v>1</v>
      </c>
      <c r="C10" s="8">
        <v>28096</v>
      </c>
      <c r="E10" s="8">
        <v>28096</v>
      </c>
      <c r="G10" s="8">
        <f>C10-E10</f>
        <v>0</v>
      </c>
    </row>
    <row r="11" spans="2:7" s="8" customFormat="1" ht="15" customHeight="1">
      <c r="B11" s="8" t="s">
        <v>2</v>
      </c>
      <c r="C11" s="8">
        <v>12629</v>
      </c>
      <c r="E11" s="8">
        <v>12629</v>
      </c>
      <c r="G11" s="8">
        <f>C11-E11</f>
        <v>0</v>
      </c>
    </row>
    <row r="12" spans="2:7" s="8" customFormat="1" ht="15" customHeight="1">
      <c r="B12" s="8" t="s">
        <v>3</v>
      </c>
      <c r="C12" s="8">
        <v>77020</v>
      </c>
      <c r="E12" s="8">
        <v>77020</v>
      </c>
      <c r="G12" s="8">
        <f>C12-E12</f>
        <v>0</v>
      </c>
    </row>
    <row r="13" spans="1:2" s="8" customFormat="1" ht="18" customHeight="1">
      <c r="A13" s="12" t="s">
        <v>34</v>
      </c>
      <c r="B13" s="12"/>
    </row>
    <row r="14" spans="2:7" s="8" customFormat="1" ht="15" customHeight="1">
      <c r="B14" s="8" t="s">
        <v>35</v>
      </c>
      <c r="C14" s="8">
        <v>21869</v>
      </c>
      <c r="E14" s="8">
        <v>21869</v>
      </c>
      <c r="G14" s="8">
        <f aca="true" t="shared" si="0" ref="G14:G19">C14-E14</f>
        <v>0</v>
      </c>
    </row>
    <row r="15" spans="2:9" s="8" customFormat="1" ht="15" customHeight="1">
      <c r="B15" s="8" t="s">
        <v>5</v>
      </c>
      <c r="C15" s="8">
        <v>250</v>
      </c>
      <c r="E15" s="8">
        <v>250</v>
      </c>
      <c r="G15" s="8">
        <f t="shared" si="0"/>
        <v>0</v>
      </c>
      <c r="I15" s="13"/>
    </row>
    <row r="16" spans="2:7" s="8" customFormat="1" ht="15" customHeight="1">
      <c r="B16" s="8" t="s">
        <v>4</v>
      </c>
      <c r="C16" s="14">
        <v>1047</v>
      </c>
      <c r="D16" s="14"/>
      <c r="E16" s="14">
        <v>1047</v>
      </c>
      <c r="G16" s="8">
        <f t="shared" si="0"/>
        <v>0</v>
      </c>
    </row>
    <row r="17" spans="2:7" s="8" customFormat="1" ht="15" customHeight="1">
      <c r="B17" s="8" t="s">
        <v>10</v>
      </c>
      <c r="C17" s="14">
        <v>318</v>
      </c>
      <c r="D17" s="14"/>
      <c r="E17" s="14">
        <v>318</v>
      </c>
      <c r="G17" s="8">
        <f t="shared" si="0"/>
        <v>0</v>
      </c>
    </row>
    <row r="18" spans="2:7" s="8" customFormat="1" ht="15" customHeight="1">
      <c r="B18" s="8" t="s">
        <v>12</v>
      </c>
      <c r="C18" s="8">
        <v>350</v>
      </c>
      <c r="D18" s="14"/>
      <c r="E18" s="8">
        <v>350</v>
      </c>
      <c r="G18" s="8">
        <f t="shared" si="0"/>
        <v>0</v>
      </c>
    </row>
    <row r="19" spans="2:9" s="8" customFormat="1" ht="15" customHeight="1">
      <c r="B19" s="8" t="s">
        <v>11</v>
      </c>
      <c r="C19" s="8">
        <v>800</v>
      </c>
      <c r="E19" s="8">
        <v>800</v>
      </c>
      <c r="G19" s="8">
        <f t="shared" si="0"/>
        <v>0</v>
      </c>
      <c r="I19" s="13"/>
    </row>
    <row r="20" spans="1:9" s="8" customFormat="1" ht="18" customHeight="1">
      <c r="A20" s="12" t="s">
        <v>17</v>
      </c>
      <c r="B20" s="12"/>
      <c r="C20" s="16">
        <f>SUM(C7:C19)</f>
        <v>313487</v>
      </c>
      <c r="D20" s="17"/>
      <c r="E20" s="16">
        <f>SUM(E7:E19)</f>
        <v>313487</v>
      </c>
      <c r="G20" s="16">
        <f>SUM(G7:G19)</f>
        <v>0</v>
      </c>
      <c r="H20" s="13"/>
      <c r="I20" s="17"/>
    </row>
    <row r="21" spans="1:2" s="8" customFormat="1" ht="18" customHeight="1">
      <c r="A21" s="12" t="s">
        <v>36</v>
      </c>
      <c r="B21" s="12"/>
    </row>
    <row r="22" spans="2:7" s="8" customFormat="1" ht="15" customHeight="1">
      <c r="B22" s="8" t="s">
        <v>6</v>
      </c>
      <c r="C22" s="8">
        <v>7304</v>
      </c>
      <c r="E22" s="8">
        <v>7289</v>
      </c>
      <c r="G22" s="8">
        <f aca="true" t="shared" si="1" ref="G22:G36">C22-E22</f>
        <v>15</v>
      </c>
    </row>
    <row r="23" spans="2:7" s="8" customFormat="1" ht="15" customHeight="1">
      <c r="B23" s="8" t="s">
        <v>7</v>
      </c>
      <c r="C23" s="8">
        <v>4030</v>
      </c>
      <c r="E23" s="8">
        <v>4030</v>
      </c>
      <c r="G23" s="8">
        <f t="shared" si="1"/>
        <v>0</v>
      </c>
    </row>
    <row r="24" spans="2:7" s="8" customFormat="1" ht="15" customHeight="1">
      <c r="B24" s="8" t="s">
        <v>37</v>
      </c>
      <c r="C24" s="8">
        <v>100</v>
      </c>
      <c r="E24" s="8">
        <v>100</v>
      </c>
      <c r="G24" s="8">
        <f t="shared" si="1"/>
        <v>0</v>
      </c>
    </row>
    <row r="25" spans="2:7" s="8" customFormat="1" ht="15" customHeight="1">
      <c r="B25" s="8" t="s">
        <v>38</v>
      </c>
      <c r="C25" s="8">
        <v>235</v>
      </c>
      <c r="E25" s="8">
        <v>235</v>
      </c>
      <c r="G25" s="8">
        <f t="shared" si="1"/>
        <v>0</v>
      </c>
    </row>
    <row r="26" spans="2:7" s="8" customFormat="1" ht="15" customHeight="1">
      <c r="B26" s="8" t="s">
        <v>9</v>
      </c>
      <c r="C26" s="8">
        <v>-11</v>
      </c>
      <c r="E26" s="8">
        <v>-11</v>
      </c>
      <c r="G26" s="8">
        <f t="shared" si="1"/>
        <v>0</v>
      </c>
    </row>
    <row r="27" spans="2:7" s="8" customFormat="1" ht="15" customHeight="1">
      <c r="B27" s="8" t="s">
        <v>39</v>
      </c>
      <c r="C27" s="8">
        <v>-364</v>
      </c>
      <c r="E27" s="8">
        <v>-364</v>
      </c>
      <c r="G27" s="8">
        <f t="shared" si="1"/>
        <v>0</v>
      </c>
    </row>
    <row r="28" spans="2:7" s="8" customFormat="1" ht="15" customHeight="1">
      <c r="B28" s="8" t="s">
        <v>40</v>
      </c>
      <c r="C28" s="13">
        <v>-119</v>
      </c>
      <c r="D28" s="13"/>
      <c r="E28" s="13">
        <v>-119</v>
      </c>
      <c r="G28" s="8">
        <f t="shared" si="1"/>
        <v>0</v>
      </c>
    </row>
    <row r="29" spans="2:7" s="8" customFormat="1" ht="15" customHeight="1">
      <c r="B29" s="8" t="s">
        <v>41</v>
      </c>
      <c r="C29" s="18">
        <v>-2300</v>
      </c>
      <c r="D29" s="18"/>
      <c r="E29" s="18">
        <v>-2300</v>
      </c>
      <c r="G29" s="8">
        <f t="shared" si="1"/>
        <v>0</v>
      </c>
    </row>
    <row r="30" spans="2:7" s="8" customFormat="1" ht="15" customHeight="1">
      <c r="B30" s="8" t="s">
        <v>8</v>
      </c>
      <c r="C30" s="14">
        <v>1800</v>
      </c>
      <c r="D30" s="14"/>
      <c r="E30" s="14">
        <v>1800</v>
      </c>
      <c r="G30" s="8">
        <f t="shared" si="1"/>
        <v>0</v>
      </c>
    </row>
    <row r="31" spans="2:7" s="8" customFormat="1" ht="15" customHeight="1">
      <c r="B31" s="8" t="s">
        <v>42</v>
      </c>
      <c r="C31" s="14">
        <v>75</v>
      </c>
      <c r="D31" s="14"/>
      <c r="E31" s="14">
        <v>75</v>
      </c>
      <c r="G31" s="8">
        <f t="shared" si="1"/>
        <v>0</v>
      </c>
    </row>
    <row r="32" spans="2:7" s="8" customFormat="1" ht="15" customHeight="1">
      <c r="B32" s="8" t="s">
        <v>15</v>
      </c>
      <c r="C32" s="14">
        <v>165</v>
      </c>
      <c r="D32" s="14"/>
      <c r="E32" s="14">
        <v>165</v>
      </c>
      <c r="G32" s="8">
        <f t="shared" si="1"/>
        <v>0</v>
      </c>
    </row>
    <row r="33" spans="2:7" s="8" customFormat="1" ht="15" customHeight="1">
      <c r="B33" s="8" t="s">
        <v>43</v>
      </c>
      <c r="C33" s="14">
        <v>70</v>
      </c>
      <c r="D33" s="14"/>
      <c r="E33" s="14">
        <v>70</v>
      </c>
      <c r="G33" s="8">
        <f t="shared" si="1"/>
        <v>0</v>
      </c>
    </row>
    <row r="34" spans="2:7" s="8" customFormat="1" ht="14.25">
      <c r="B34" s="8" t="s">
        <v>16</v>
      </c>
      <c r="C34" s="8">
        <v>75</v>
      </c>
      <c r="E34" s="8">
        <v>75</v>
      </c>
      <c r="G34" s="8">
        <f t="shared" si="1"/>
        <v>0</v>
      </c>
    </row>
    <row r="35" spans="1:9" s="8" customFormat="1" ht="18" customHeight="1">
      <c r="A35" s="12" t="s">
        <v>14</v>
      </c>
      <c r="B35" s="12"/>
      <c r="C35" s="19">
        <f>SUM(C22:C34)</f>
        <v>11060</v>
      </c>
      <c r="D35" s="17"/>
      <c r="E35" s="19">
        <f>SUM(E22:E34)</f>
        <v>11045</v>
      </c>
      <c r="G35" s="19">
        <f>SUM(G22:G34)</f>
        <v>15</v>
      </c>
      <c r="H35" s="13"/>
      <c r="I35" s="17"/>
    </row>
    <row r="36" spans="1:9" s="8" customFormat="1" ht="18" customHeight="1">
      <c r="A36" s="8" t="s">
        <v>44</v>
      </c>
      <c r="C36" s="8">
        <v>3101</v>
      </c>
      <c r="E36" s="20">
        <v>3116</v>
      </c>
      <c r="G36" s="8">
        <f t="shared" si="1"/>
        <v>-15</v>
      </c>
      <c r="H36" s="13"/>
      <c r="I36" s="13"/>
    </row>
    <row r="37" spans="1:9" s="8" customFormat="1" ht="18" customHeight="1">
      <c r="A37" s="12" t="s">
        <v>13</v>
      </c>
      <c r="B37" s="12"/>
      <c r="C37" s="19">
        <f>C20+C35+C36</f>
        <v>327648</v>
      </c>
      <c r="D37" s="17"/>
      <c r="E37" s="19">
        <f>E20+E35+E36</f>
        <v>327648</v>
      </c>
      <c r="G37" s="19">
        <f>G20+G35+G36</f>
        <v>0</v>
      </c>
      <c r="H37" s="13"/>
      <c r="I37" s="17"/>
    </row>
    <row r="38" s="8" customFormat="1" ht="14.25"/>
  </sheetData>
  <mergeCells count="1">
    <mergeCell ref="A1:I1"/>
  </mergeCells>
  <printOptions/>
  <pageMargins left="0.75" right="0.75" top="1" bottom="1" header="0.5" footer="0.5"/>
  <pageSetup fitToHeight="1" fitToWidth="1" horizontalDpi="600" verticalDpi="600" orientation="portrait" paperSize="9" scale="95" r:id="rId1"/>
  <headerFooter alignWithMargins="0">
    <oddHeader>&amp;R&amp;"Arial,Bold"APPENDIX B</oddHeader>
    <oddFooter>&amp;L&amp;8DM\Reports\2003\07
&amp;F\&amp;A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46.7109375" style="0" customWidth="1"/>
    <col min="2" max="2" width="11.57421875" style="3" bestFit="1" customWidth="1"/>
    <col min="3" max="3" width="11.421875" style="3" bestFit="1" customWidth="1"/>
    <col min="4" max="4" width="15.57421875" style="3" bestFit="1" customWidth="1"/>
    <col min="5" max="6" width="9.140625" style="3" customWidth="1"/>
    <col min="7" max="7" width="10.57421875" style="3" bestFit="1" customWidth="1"/>
    <col min="8" max="8" width="9.140625" style="3" customWidth="1"/>
    <col min="9" max="9" width="9.140625" style="1" customWidth="1"/>
  </cols>
  <sheetData>
    <row r="1" ht="12.75">
      <c r="A1" s="2" t="s">
        <v>59</v>
      </c>
    </row>
    <row r="3" spans="2:9" s="2" customFormat="1" ht="12.75">
      <c r="B3" s="21" t="s">
        <v>0</v>
      </c>
      <c r="C3" s="21" t="s">
        <v>18</v>
      </c>
      <c r="D3" s="21" t="s">
        <v>19</v>
      </c>
      <c r="E3" s="21" t="s">
        <v>2</v>
      </c>
      <c r="F3" s="21" t="s">
        <v>23</v>
      </c>
      <c r="G3" s="21" t="s">
        <v>26</v>
      </c>
      <c r="H3" s="21" t="s">
        <v>24</v>
      </c>
      <c r="I3" s="21"/>
    </row>
    <row r="4" spans="2:9" s="2" customFormat="1" ht="12.75">
      <c r="B4" s="21"/>
      <c r="C4" s="21" t="s">
        <v>21</v>
      </c>
      <c r="D4" s="21" t="s">
        <v>20</v>
      </c>
      <c r="E4" s="21"/>
      <c r="F4" s="21" t="s">
        <v>20</v>
      </c>
      <c r="G4" s="21" t="s">
        <v>27</v>
      </c>
      <c r="H4" s="21" t="s">
        <v>25</v>
      </c>
      <c r="I4" s="21"/>
    </row>
    <row r="5" spans="2:9" s="2" customFormat="1" ht="12.75">
      <c r="B5" s="21"/>
      <c r="C5" s="21" t="s">
        <v>22</v>
      </c>
      <c r="D5" s="21"/>
      <c r="E5" s="21"/>
      <c r="F5" s="21"/>
      <c r="G5" s="21"/>
      <c r="H5" s="21"/>
      <c r="I5" s="21"/>
    </row>
    <row r="6" spans="2:9" s="2" customFormat="1" ht="12.75">
      <c r="B6" s="25" t="s">
        <v>49</v>
      </c>
      <c r="C6" s="25" t="s">
        <v>49</v>
      </c>
      <c r="D6" s="25" t="s">
        <v>49</v>
      </c>
      <c r="E6" s="25" t="s">
        <v>49</v>
      </c>
      <c r="F6" s="25" t="s">
        <v>49</v>
      </c>
      <c r="G6" s="25" t="s">
        <v>49</v>
      </c>
      <c r="H6" s="25" t="s">
        <v>49</v>
      </c>
      <c r="I6" s="21"/>
    </row>
    <row r="8" spans="1:9" ht="12.75">
      <c r="A8" s="27" t="s">
        <v>56</v>
      </c>
      <c r="B8" s="5"/>
      <c r="C8" s="5"/>
      <c r="D8" s="5"/>
      <c r="E8" s="5"/>
      <c r="F8" s="5"/>
      <c r="G8" s="5"/>
      <c r="H8" s="5"/>
      <c r="I8" s="6"/>
    </row>
    <row r="9" spans="1:9" ht="12.75">
      <c r="A9" s="26" t="s">
        <v>61</v>
      </c>
      <c r="B9" s="5"/>
      <c r="C9" s="5"/>
      <c r="D9" s="5"/>
      <c r="E9" s="5">
        <v>40</v>
      </c>
      <c r="F9" s="5"/>
      <c r="G9" s="5">
        <v>-40</v>
      </c>
      <c r="H9" s="5"/>
      <c r="I9" s="6"/>
    </row>
    <row r="10" spans="1:9" ht="12.75">
      <c r="A10" t="s">
        <v>62</v>
      </c>
      <c r="B10" s="5"/>
      <c r="C10" s="5">
        <v>25</v>
      </c>
      <c r="D10" s="5"/>
      <c r="E10" s="5"/>
      <c r="F10" s="5"/>
      <c r="G10" s="5">
        <v>-25</v>
      </c>
      <c r="H10" s="5"/>
      <c r="I10" s="6"/>
    </row>
    <row r="11" spans="1:9" ht="12.75">
      <c r="A11" t="s">
        <v>63</v>
      </c>
      <c r="B11" s="5">
        <v>64</v>
      </c>
      <c r="C11" s="5"/>
      <c r="D11" s="5"/>
      <c r="E11" s="5"/>
      <c r="F11" s="5"/>
      <c r="G11" s="5">
        <v>-64</v>
      </c>
      <c r="H11" s="5"/>
      <c r="I11" s="6"/>
    </row>
    <row r="12" spans="2:9" ht="12.75">
      <c r="B12" s="5"/>
      <c r="C12" s="5"/>
      <c r="D12" s="5"/>
      <c r="E12" s="5"/>
      <c r="F12" s="5"/>
      <c r="G12" s="5"/>
      <c r="H12" s="5"/>
      <c r="I12" s="6"/>
    </row>
    <row r="13" spans="1:9" ht="12.75">
      <c r="A13" t="s">
        <v>58</v>
      </c>
      <c r="B13" s="5">
        <v>166</v>
      </c>
      <c r="C13" s="5"/>
      <c r="D13" s="5"/>
      <c r="E13" s="5"/>
      <c r="F13" s="5"/>
      <c r="G13" s="5"/>
      <c r="H13" s="5">
        <v>-166</v>
      </c>
      <c r="I13" s="6"/>
    </row>
    <row r="14" spans="2:9" ht="12.75">
      <c r="B14" s="5"/>
      <c r="C14" s="5"/>
      <c r="D14" s="5"/>
      <c r="E14" s="5"/>
      <c r="F14" s="5"/>
      <c r="G14" s="5"/>
      <c r="H14" s="5"/>
      <c r="I14" s="6"/>
    </row>
    <row r="15" spans="1:9" ht="12.75">
      <c r="A15" t="s">
        <v>57</v>
      </c>
      <c r="B15" s="5"/>
      <c r="C15" s="5">
        <v>-154</v>
      </c>
      <c r="D15" s="5">
        <v>154</v>
      </c>
      <c r="E15" s="5"/>
      <c r="F15" s="5"/>
      <c r="G15" s="5"/>
      <c r="H15" s="5"/>
      <c r="I15" s="6"/>
    </row>
    <row r="16" spans="1:9" ht="12.75">
      <c r="A16" s="4"/>
      <c r="B16" s="5"/>
      <c r="C16" s="5"/>
      <c r="D16" s="5"/>
      <c r="E16" s="5"/>
      <c r="F16" s="5"/>
      <c r="G16" s="5"/>
      <c r="H16" s="5"/>
      <c r="I16" s="6"/>
    </row>
    <row r="17" spans="1:9" ht="12.75">
      <c r="A17" t="s">
        <v>60</v>
      </c>
      <c r="B17" s="5">
        <v>-21</v>
      </c>
      <c r="C17" s="5"/>
      <c r="D17" s="5"/>
      <c r="E17" s="5"/>
      <c r="F17" s="5"/>
      <c r="G17" s="5"/>
      <c r="H17" s="5">
        <v>21</v>
      </c>
      <c r="I17" s="6"/>
    </row>
    <row r="18" spans="2:9" ht="12.75">
      <c r="B18" s="5"/>
      <c r="C18" s="5"/>
      <c r="D18" s="5"/>
      <c r="E18" s="5"/>
      <c r="F18" s="5"/>
      <c r="G18" s="5"/>
      <c r="H18" s="5"/>
      <c r="I18" s="6"/>
    </row>
    <row r="19" spans="2:9" ht="12.75">
      <c r="B19" s="5"/>
      <c r="C19" s="5"/>
      <c r="D19" s="5"/>
      <c r="E19" s="5"/>
      <c r="F19" s="5"/>
      <c r="G19" s="5"/>
      <c r="H19" s="5"/>
      <c r="I19" s="6"/>
    </row>
    <row r="20" spans="2:9" ht="12.75">
      <c r="B20" s="5"/>
      <c r="C20" s="5"/>
      <c r="D20" s="5"/>
      <c r="E20" s="5"/>
      <c r="F20" s="5"/>
      <c r="G20" s="5"/>
      <c r="H20" s="5"/>
      <c r="I20" s="6"/>
    </row>
    <row r="21" spans="2:9" ht="12.75">
      <c r="B21" s="5"/>
      <c r="C21" s="5"/>
      <c r="D21" s="5"/>
      <c r="E21" s="5"/>
      <c r="F21" s="5"/>
      <c r="G21" s="5"/>
      <c r="H21" s="5"/>
      <c r="I21" s="6"/>
    </row>
    <row r="22" spans="2:9" ht="12.75">
      <c r="B22" s="5"/>
      <c r="C22" s="5"/>
      <c r="D22" s="5"/>
      <c r="E22" s="5"/>
      <c r="F22" s="5"/>
      <c r="G22" s="5"/>
      <c r="H22" s="5"/>
      <c r="I22" s="6"/>
    </row>
    <row r="23" spans="2:9" ht="12.75">
      <c r="B23" s="5"/>
      <c r="C23" s="5"/>
      <c r="D23" s="5"/>
      <c r="E23" s="5"/>
      <c r="F23" s="5"/>
      <c r="G23" s="5"/>
      <c r="H23" s="5"/>
      <c r="I23" s="6"/>
    </row>
    <row r="24" spans="1:9" s="22" customFormat="1" ht="21.75" customHeight="1" thickBot="1">
      <c r="A24" s="22" t="s">
        <v>28</v>
      </c>
      <c r="B24" s="24">
        <f>SUM(B7:B23)</f>
        <v>209</v>
      </c>
      <c r="C24" s="24">
        <f aca="true" t="shared" si="0" ref="C24:H24">SUM(C7:C23)</f>
        <v>-129</v>
      </c>
      <c r="D24" s="24">
        <f t="shared" si="0"/>
        <v>154</v>
      </c>
      <c r="E24" s="24">
        <f t="shared" si="0"/>
        <v>40</v>
      </c>
      <c r="F24" s="24">
        <f t="shared" si="0"/>
        <v>0</v>
      </c>
      <c r="G24" s="24">
        <f t="shared" si="0"/>
        <v>-129</v>
      </c>
      <c r="H24" s="24">
        <f t="shared" si="0"/>
        <v>-145</v>
      </c>
      <c r="I24" s="23"/>
    </row>
    <row r="25" ht="13.5" thickTop="1"/>
    <row r="26" spans="2:9" ht="12.75">
      <c r="B26" s="5"/>
      <c r="C26" s="5"/>
      <c r="D26" s="5"/>
      <c r="E26" s="5"/>
      <c r="F26" s="5"/>
      <c r="G26" s="5"/>
      <c r="H26" s="5"/>
      <c r="I26" s="6"/>
    </row>
  </sheetData>
  <printOptions horizontalCentered="1"/>
  <pageMargins left="0.7480314960629921" right="0.7480314960629921" top="1.3779527559055118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&amp;R&amp;"Arial,Bold"APPENDIX B</oddHeader>
    <oddFooter>&amp;L&amp;8DM\Reports\2004\09
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</dc:creator>
  <cp:keywords/>
  <dc:description/>
  <cp:lastModifiedBy>brookl</cp:lastModifiedBy>
  <cp:lastPrinted>2004-09-07T10:42:35Z</cp:lastPrinted>
  <dcterms:created xsi:type="dcterms:W3CDTF">2003-01-31T10:42:27Z</dcterms:created>
  <dcterms:modified xsi:type="dcterms:W3CDTF">2004-09-07T10:42:54Z</dcterms:modified>
  <cp:category/>
  <cp:version/>
  <cp:contentType/>
  <cp:contentStatus/>
</cp:coreProperties>
</file>